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4940" windowHeight="9615" activeTab="0"/>
  </bookViews>
  <sheets>
    <sheet name="expenditures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<sst xmlns="http://schemas.openxmlformats.org/spreadsheetml/2006/main" count="23" uniqueCount="19">
  <si>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Fiscal Year</t>
  </si>
  <si>
    <t>Prepared by the National Center for Veterans Analysis and Statistics.</t>
  </si>
  <si>
    <t>Patient Expenditures</t>
  </si>
  <si>
    <t>Veteran Patients</t>
  </si>
  <si>
    <t>Non-Veteran Patients</t>
  </si>
  <si>
    <t>home patients; and CHAMPVA (nonveteran) patients; nor the associated cost.</t>
  </si>
  <si>
    <t xml:space="preserve">Note: "Patients" do not include: Veterans who have visits with the Readjustment Counceling Service ONLY; state nursing </t>
  </si>
  <si>
    <t>-</t>
  </si>
  <si>
    <t>Disability Compensation</t>
  </si>
  <si>
    <t xml:space="preserve"> Expenditures</t>
  </si>
  <si>
    <t xml:space="preserve"> Recipients</t>
  </si>
  <si>
    <t>VA Healthcare</t>
  </si>
  <si>
    <t>Average Expenditure Per Recipient</t>
  </si>
  <si>
    <t>Average Expenditure Per Patient</t>
  </si>
  <si>
    <t>% Expenditure Change From Previous Year</t>
  </si>
  <si>
    <t>% Change in Patients From Previous Year</t>
  </si>
  <si>
    <t>% Change in Recipients From Previous Year</t>
  </si>
  <si>
    <t>Disability Compensation and Patient Expenditures: FY2000 to FY2013</t>
  </si>
  <si>
    <t xml:space="preserve">Source: Department of Veterans Affairs, Veterans Benefits Administration, Annual Benefits Reports, 2000 to 2013; Veterans Health Administration, Office of Policy and Planning, Table A: VHA Enrollment, Expenditures, and Patients National Vital Signs, September Reporting 2000 to 2013.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</si>
</sst>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  <numFmt numFmtId="170" formatCode="0.0%"/>
    <numFmt numFmtId="171" formatCode="0.000%"/>
    <numFmt numFmtId="172" formatCode="&quot;$&quot;#,##0.0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8CCE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32" borderId="7" applyNumberFormat="0" applyFont="0" applyAlignment="0" applyProtection="0"/>
    <xf numFmtId="0" fontId="38" fillId="27" borderId="8" applyNumberFormat="0" applyAlignment="0" applyProtection="0"/>
    <xf numFmtId="9" fontId="2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3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10" fontId="42" fillId="0" borderId="0" xfId="0" applyNumberFormat="1" applyFont="1" applyFill="1" applyBorder="1" applyAlignment="1">
      <alignment horizontal="center"/>
    </xf>
    <xf numFmtId="10" fontId="42" fillId="0" borderId="0" xfId="59" applyNumberFormat="1" applyFont="1" applyFill="1" applyBorder="1" applyAlignment="1">
      <alignment horizontal="center"/>
    </xf>
    <xf numFmtId="169" fontId="0" fillId="0" borderId="12" xfId="0" applyNumberFormat="1" applyFont="1" applyFill="1" applyBorder="1" applyAlignment="1">
      <alignment horizontal="center"/>
    </xf>
    <xf numFmtId="169" fontId="0" fillId="0" borderId="13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6" fontId="0" fillId="0" borderId="14" xfId="0" applyNumberFormat="1" applyFont="1" applyFill="1" applyBorder="1" applyAlignment="1">
      <alignment horizontal="center"/>
    </xf>
    <xf numFmtId="6" fontId="0" fillId="0" borderId="15" xfId="0" applyNumberFormat="1" applyFont="1" applyFill="1" applyBorder="1" applyAlignment="1">
      <alignment horizontal="center"/>
    </xf>
    <xf numFmtId="3" fontId="42" fillId="0" borderId="16" xfId="0" applyNumberFormat="1" applyFont="1" applyBorder="1" applyAlignment="1">
      <alignment horizontal="center"/>
    </xf>
    <xf numFmtId="10" fontId="42" fillId="0" borderId="16" xfId="0" applyNumberFormat="1" applyFont="1" applyBorder="1" applyAlignment="1">
      <alignment horizontal="center"/>
    </xf>
    <xf numFmtId="10" fontId="42" fillId="0" borderId="17" xfId="0" applyNumberFormat="1" applyFont="1" applyBorder="1" applyAlignment="1">
      <alignment horizontal="center"/>
    </xf>
    <xf numFmtId="169" fontId="0" fillId="0" borderId="18" xfId="0" applyNumberFormat="1" applyFont="1" applyFill="1" applyBorder="1" applyAlignment="1">
      <alignment horizontal="center"/>
    </xf>
    <xf numFmtId="10" fontId="0" fillId="0" borderId="18" xfId="59" applyNumberFormat="1" applyFont="1" applyFill="1" applyBorder="1" applyAlignment="1">
      <alignment horizontal="center"/>
    </xf>
    <xf numFmtId="10" fontId="0" fillId="0" borderId="19" xfId="59" applyNumberFormat="1" applyFont="1" applyFill="1" applyBorder="1" applyAlignment="1">
      <alignment horizontal="center"/>
    </xf>
    <xf numFmtId="169" fontId="42" fillId="0" borderId="12" xfId="0" applyNumberFormat="1" applyFont="1" applyFill="1" applyBorder="1" applyAlignment="1">
      <alignment horizontal="center"/>
    </xf>
    <xf numFmtId="10" fontId="42" fillId="0" borderId="12" xfId="59" applyNumberFormat="1" applyFont="1" applyFill="1" applyBorder="1" applyAlignment="1">
      <alignment horizontal="center"/>
    </xf>
    <xf numFmtId="10" fontId="42" fillId="0" borderId="13" xfId="59" applyNumberFormat="1" applyFont="1" applyFill="1" applyBorder="1" applyAlignment="1">
      <alignment horizontal="center"/>
    </xf>
    <xf numFmtId="3" fontId="42" fillId="0" borderId="12" xfId="0" applyNumberFormat="1" applyFont="1" applyBorder="1" applyAlignment="1">
      <alignment horizontal="center"/>
    </xf>
    <xf numFmtId="3" fontId="42" fillId="0" borderId="13" xfId="0" applyNumberFormat="1" applyFont="1" applyBorder="1" applyAlignment="1">
      <alignment horizontal="center"/>
    </xf>
    <xf numFmtId="6" fontId="0" fillId="0" borderId="14" xfId="0" applyNumberFormat="1" applyFont="1" applyBorder="1" applyAlignment="1">
      <alignment horizontal="center"/>
    </xf>
    <xf numFmtId="6" fontId="0" fillId="0" borderId="15" xfId="0" applyNumberFormat="1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wrapText="1"/>
    </xf>
    <xf numFmtId="6" fontId="0" fillId="0" borderId="16" xfId="0" applyNumberFormat="1" applyFont="1" applyFill="1" applyBorder="1" applyAlignment="1">
      <alignment horizontal="center"/>
    </xf>
    <xf numFmtId="10" fontId="0" fillId="0" borderId="16" xfId="0" applyNumberFormat="1" applyFont="1" applyFill="1" applyBorder="1" applyAlignment="1">
      <alignment horizontal="center"/>
    </xf>
    <xf numFmtId="10" fontId="0" fillId="0" borderId="17" xfId="0" applyNumberFormat="1" applyFont="1" applyFill="1" applyBorder="1" applyAlignment="1">
      <alignment horizontal="center"/>
    </xf>
    <xf numFmtId="169" fontId="42" fillId="0" borderId="19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6"/>
  <sheetViews>
    <sheetView tabSelected="1" zoomScalePageLayoutView="0" workbookViewId="0" topLeftCell="C1">
      <selection activeCell="C96" sqref="C96"/>
    </sheetView>
  </sheetViews>
  <sheetFormatPr defaultColWidth="9.140625" defaultRowHeight="12.75"/>
  <cols>
    <col min="1" max="1" width="0.9921875" style="0" customWidth="1"/>
    <col min="2" max="2" width="9.140625" style="0" customWidth="1"/>
    <col min="3" max="3" width="16.57421875" style="1" customWidth="1"/>
    <col min="4" max="4" width="12.28125" style="0" customWidth="1"/>
    <col min="5" max="5" width="14.421875" style="0" customWidth="1"/>
    <col min="6" max="6" width="16.140625" style="0" customWidth="1"/>
    <col min="7" max="7" width="15.8515625" style="0" customWidth="1"/>
    <col min="8" max="8" width="16.57421875" style="1" customWidth="1"/>
    <col min="9" max="9" width="11.8515625" style="0" customWidth="1"/>
    <col min="10" max="10" width="13.421875" style="1" customWidth="1"/>
    <col min="11" max="11" width="13.7109375" style="0" customWidth="1"/>
    <col min="12" max="12" width="16.140625" style="0" customWidth="1"/>
    <col min="13" max="13" width="15.7109375" style="0" customWidth="1"/>
    <col min="14" max="14" width="10.28125" style="0" bestFit="1" customWidth="1"/>
  </cols>
  <sheetData>
    <row r="1" spans="2:13" ht="23.25" customHeight="1" thickBot="1">
      <c r="B1" s="44" t="s">
        <v>17</v>
      </c>
      <c r="C1" s="44"/>
      <c r="D1" s="44"/>
      <c r="E1" s="44"/>
      <c r="F1" s="44"/>
      <c r="G1" s="44"/>
      <c r="H1" s="45"/>
      <c r="I1" s="45"/>
      <c r="J1" s="45"/>
      <c r="K1" s="45"/>
      <c r="L1" s="45"/>
      <c r="M1" s="45"/>
    </row>
    <row r="2" spans="2:13" ht="23.25" customHeight="1" thickBot="1">
      <c r="B2" s="46" t="s">
        <v>0</v>
      </c>
      <c r="C2" s="41" t="s">
        <v>8</v>
      </c>
      <c r="D2" s="42"/>
      <c r="E2" s="42"/>
      <c r="F2" s="42"/>
      <c r="G2" s="43"/>
      <c r="H2" s="41" t="s">
        <v>11</v>
      </c>
      <c r="I2" s="42"/>
      <c r="J2" s="42"/>
      <c r="K2" s="42"/>
      <c r="L2" s="42"/>
      <c r="M2" s="43"/>
    </row>
    <row r="3" spans="2:13" s="2" customFormat="1" ht="43.5" customHeight="1">
      <c r="B3" s="47"/>
      <c r="C3" s="32" t="s">
        <v>9</v>
      </c>
      <c r="D3" s="33" t="s">
        <v>10</v>
      </c>
      <c r="E3" s="33" t="s">
        <v>12</v>
      </c>
      <c r="F3" s="33" t="s">
        <v>14</v>
      </c>
      <c r="G3" s="35" t="s">
        <v>16</v>
      </c>
      <c r="H3" s="32" t="s">
        <v>2</v>
      </c>
      <c r="I3" s="33" t="s">
        <v>3</v>
      </c>
      <c r="J3" s="33" t="s">
        <v>4</v>
      </c>
      <c r="K3" s="33" t="s">
        <v>13</v>
      </c>
      <c r="L3" s="34" t="s">
        <v>14</v>
      </c>
      <c r="M3" s="35" t="s">
        <v>15</v>
      </c>
    </row>
    <row r="4" spans="2:13" ht="16.5" customHeight="1">
      <c r="B4" s="31">
        <v>2000</v>
      </c>
      <c r="C4" s="29">
        <v>14773382340</v>
      </c>
      <c r="D4" s="27">
        <v>2308186</v>
      </c>
      <c r="E4" s="24">
        <f aca="true" t="shared" si="0" ref="E4:E15">C4/D4</f>
        <v>6400.429748729089</v>
      </c>
      <c r="F4" s="24" t="s">
        <v>7</v>
      </c>
      <c r="G4" s="36" t="s">
        <v>7</v>
      </c>
      <c r="H4" s="16">
        <v>16806577327</v>
      </c>
      <c r="I4" s="14">
        <v>3427925</v>
      </c>
      <c r="J4" s="14">
        <v>312810</v>
      </c>
      <c r="K4" s="12">
        <f aca="true" t="shared" si="1" ref="K4:K15">H4/(I4+J4)</f>
        <v>4492.8542992219445</v>
      </c>
      <c r="L4" s="21" t="s">
        <v>7</v>
      </c>
      <c r="M4" s="18" t="s">
        <v>7</v>
      </c>
    </row>
    <row r="5" spans="2:14" ht="16.5" customHeight="1">
      <c r="B5" s="5">
        <v>2001</v>
      </c>
      <c r="C5" s="29">
        <v>15806234628</v>
      </c>
      <c r="D5" s="27">
        <v>2321103</v>
      </c>
      <c r="E5" s="24">
        <f t="shared" si="0"/>
        <v>6809.794579559804</v>
      </c>
      <c r="F5" s="25">
        <f>(C5-C4)/C4</f>
        <v>0.06991305472433877</v>
      </c>
      <c r="G5" s="37">
        <f>(D5-D4)/D4</f>
        <v>0.005596169459480302</v>
      </c>
      <c r="H5" s="16">
        <v>18632727019</v>
      </c>
      <c r="I5" s="14">
        <v>3843832</v>
      </c>
      <c r="J5" s="14">
        <v>305874</v>
      </c>
      <c r="K5" s="12">
        <f t="shared" si="1"/>
        <v>4490.1318356047395</v>
      </c>
      <c r="L5" s="22">
        <f>(H5-H4)/H4</f>
        <v>0.10865684645179154</v>
      </c>
      <c r="M5" s="19">
        <f aca="true" t="shared" si="2" ref="M5:M15">((I5+J5)-(I4+J4))/(I4+J4)</f>
        <v>0.10932904897032268</v>
      </c>
      <c r="N5" s="9"/>
    </row>
    <row r="6" spans="2:14" ht="16.5" customHeight="1">
      <c r="B6" s="5">
        <v>2002</v>
      </c>
      <c r="C6" s="29">
        <v>17589232812</v>
      </c>
      <c r="D6" s="27">
        <v>2398287</v>
      </c>
      <c r="E6" s="24">
        <f t="shared" si="0"/>
        <v>7334.081705817527</v>
      </c>
      <c r="F6" s="25">
        <f aca="true" t="shared" si="3" ref="F6:F15">(C6-C5)/C5</f>
        <v>0.11280347444934816</v>
      </c>
      <c r="G6" s="37">
        <f aca="true" t="shared" si="4" ref="G6:G15">(D6-D5)/D5</f>
        <v>0.03325315593491543</v>
      </c>
      <c r="H6" s="16">
        <v>19935388850</v>
      </c>
      <c r="I6" s="14">
        <v>4246084</v>
      </c>
      <c r="J6" s="14">
        <v>298269</v>
      </c>
      <c r="K6" s="12">
        <f t="shared" si="1"/>
        <v>4386.848655903272</v>
      </c>
      <c r="L6" s="22">
        <f aca="true" t="shared" si="5" ref="L6:L15">(H6-H5)/H5</f>
        <v>0.06991256994596987</v>
      </c>
      <c r="M6" s="19">
        <f t="shared" si="2"/>
        <v>0.09510240002544759</v>
      </c>
      <c r="N6" s="9"/>
    </row>
    <row r="7" spans="2:14" ht="16.5" customHeight="1">
      <c r="B7" s="5">
        <v>2003</v>
      </c>
      <c r="C7" s="29">
        <v>19535925552</v>
      </c>
      <c r="D7" s="27">
        <v>2485229</v>
      </c>
      <c r="E7" s="24">
        <f t="shared" si="0"/>
        <v>7860.815060503479</v>
      </c>
      <c r="F7" s="25">
        <f t="shared" si="3"/>
        <v>0.1106752500695708</v>
      </c>
      <c r="G7" s="37">
        <f t="shared" si="4"/>
        <v>0.03625170798991113</v>
      </c>
      <c r="H7" s="16">
        <v>21967982313</v>
      </c>
      <c r="I7" s="14">
        <v>4505433</v>
      </c>
      <c r="J7" s="14">
        <v>301438</v>
      </c>
      <c r="K7" s="12">
        <f t="shared" si="1"/>
        <v>4570.121044022192</v>
      </c>
      <c r="L7" s="22">
        <f t="shared" si="5"/>
        <v>0.10195905774870301</v>
      </c>
      <c r="M7" s="19">
        <f t="shared" si="2"/>
        <v>0.05776795948730215</v>
      </c>
      <c r="N7" s="9"/>
    </row>
    <row r="8" spans="2:14" ht="16.5" customHeight="1">
      <c r="B8" s="5">
        <v>2004</v>
      </c>
      <c r="C8" s="29">
        <v>20591728748</v>
      </c>
      <c r="D8" s="27">
        <v>2555696</v>
      </c>
      <c r="E8" s="24">
        <f t="shared" si="0"/>
        <v>8057.190193199817</v>
      </c>
      <c r="F8" s="25">
        <f t="shared" si="3"/>
        <v>0.05404418609139876</v>
      </c>
      <c r="G8" s="37">
        <f t="shared" si="4"/>
        <v>0.02835432871578434</v>
      </c>
      <c r="H8" s="16">
        <v>25198103663</v>
      </c>
      <c r="I8" s="14">
        <v>4677720</v>
      </c>
      <c r="J8" s="14">
        <v>301431</v>
      </c>
      <c r="K8" s="12">
        <f t="shared" si="1"/>
        <v>5060.722935094758</v>
      </c>
      <c r="L8" s="22">
        <f t="shared" si="5"/>
        <v>0.1470376889409871</v>
      </c>
      <c r="M8" s="19">
        <f t="shared" si="2"/>
        <v>0.03584036268083749</v>
      </c>
      <c r="N8" s="9"/>
    </row>
    <row r="9" spans="2:14" ht="16.5" customHeight="1">
      <c r="B9" s="5">
        <v>2005</v>
      </c>
      <c r="C9" s="29">
        <v>23542487166</v>
      </c>
      <c r="D9" s="27">
        <v>2636979</v>
      </c>
      <c r="E9" s="24">
        <f t="shared" si="0"/>
        <v>8927.825047525976</v>
      </c>
      <c r="F9" s="25">
        <f t="shared" si="3"/>
        <v>0.14329823659349614</v>
      </c>
      <c r="G9" s="37">
        <f t="shared" si="4"/>
        <v>0.03180464343176966</v>
      </c>
      <c r="H9" s="16">
        <v>27565765198</v>
      </c>
      <c r="I9" s="14">
        <v>4806345</v>
      </c>
      <c r="J9" s="14">
        <v>445322</v>
      </c>
      <c r="K9" s="12">
        <f t="shared" si="1"/>
        <v>5248.955274201506</v>
      </c>
      <c r="L9" s="22">
        <f t="shared" si="5"/>
        <v>0.09396189358791274</v>
      </c>
      <c r="M9" s="19">
        <f t="shared" si="2"/>
        <v>0.05473141907124327</v>
      </c>
      <c r="N9" s="9"/>
    </row>
    <row r="10" spans="2:14" ht="16.5" customHeight="1">
      <c r="B10" s="5">
        <v>2006</v>
      </c>
      <c r="C10" s="29">
        <v>25622853876</v>
      </c>
      <c r="D10" s="27">
        <v>2725824</v>
      </c>
      <c r="E10" s="24">
        <f t="shared" si="0"/>
        <v>9400.039722300486</v>
      </c>
      <c r="F10" s="25">
        <f t="shared" si="3"/>
        <v>0.08836647951982152</v>
      </c>
      <c r="G10" s="37">
        <f t="shared" si="4"/>
        <v>0.033691963417228576</v>
      </c>
      <c r="H10" s="16">
        <v>28077033706</v>
      </c>
      <c r="I10" s="14">
        <v>4900800</v>
      </c>
      <c r="J10" s="14">
        <v>288025</v>
      </c>
      <c r="K10" s="12">
        <f t="shared" si="1"/>
        <v>5411.0581308870505</v>
      </c>
      <c r="L10" s="22">
        <f t="shared" si="5"/>
        <v>0.018547227124937365</v>
      </c>
      <c r="M10" s="19">
        <f t="shared" si="2"/>
        <v>-0.011966105238584244</v>
      </c>
      <c r="N10" s="9"/>
    </row>
    <row r="11" spans="2:14" ht="16.5" customHeight="1">
      <c r="B11" s="5">
        <v>2007</v>
      </c>
      <c r="C11" s="29">
        <v>27969259960</v>
      </c>
      <c r="D11" s="27">
        <v>2844178</v>
      </c>
      <c r="E11" s="24">
        <f t="shared" si="0"/>
        <v>9833.864111177289</v>
      </c>
      <c r="F11" s="25">
        <f t="shared" si="3"/>
        <v>0.09157473618494127</v>
      </c>
      <c r="G11" s="37">
        <f t="shared" si="4"/>
        <v>0.04341953112159846</v>
      </c>
      <c r="H11" s="16">
        <v>29036286719</v>
      </c>
      <c r="I11" s="14">
        <v>4950501</v>
      </c>
      <c r="J11" s="14">
        <v>283225</v>
      </c>
      <c r="K11" s="12">
        <f t="shared" si="1"/>
        <v>5547.918771253979</v>
      </c>
      <c r="L11" s="22">
        <f t="shared" si="5"/>
        <v>0.03416504118791615</v>
      </c>
      <c r="M11" s="19">
        <f t="shared" si="2"/>
        <v>0.008653404190736824</v>
      </c>
      <c r="N11" s="9"/>
    </row>
    <row r="12" spans="2:14" ht="16.5" customHeight="1">
      <c r="B12" s="5">
        <v>2008</v>
      </c>
      <c r="C12" s="29">
        <v>30274152913</v>
      </c>
      <c r="D12" s="27">
        <v>2952285</v>
      </c>
      <c r="E12" s="24">
        <f t="shared" si="0"/>
        <v>10254.481837966185</v>
      </c>
      <c r="F12" s="25">
        <f t="shared" si="3"/>
        <v>0.08240807787894006</v>
      </c>
      <c r="G12" s="37">
        <f t="shared" si="4"/>
        <v>0.03800992764869147</v>
      </c>
      <c r="H12" s="16">
        <v>33962036284</v>
      </c>
      <c r="I12" s="14">
        <v>4999106</v>
      </c>
      <c r="J12" s="14">
        <v>300539</v>
      </c>
      <c r="K12" s="12">
        <f t="shared" si="1"/>
        <v>6408.360613588268</v>
      </c>
      <c r="L12" s="22">
        <f t="shared" si="5"/>
        <v>0.16964116702211848</v>
      </c>
      <c r="M12" s="19">
        <f t="shared" si="2"/>
        <v>0.012595042231863113</v>
      </c>
      <c r="N12" s="9"/>
    </row>
    <row r="13" spans="2:14" ht="16.5" customHeight="1">
      <c r="B13" s="5">
        <v>2009</v>
      </c>
      <c r="C13" s="29">
        <v>34102951214</v>
      </c>
      <c r="D13" s="27">
        <v>3069652</v>
      </c>
      <c r="E13" s="24">
        <f t="shared" si="0"/>
        <v>11109.712506173339</v>
      </c>
      <c r="F13" s="25">
        <f t="shared" si="3"/>
        <v>0.12647086483321152</v>
      </c>
      <c r="G13" s="37">
        <f t="shared" si="4"/>
        <v>0.039754630735176315</v>
      </c>
      <c r="H13" s="16">
        <v>39348043535</v>
      </c>
      <c r="I13" s="14">
        <v>5139285</v>
      </c>
      <c r="J13" s="14">
        <v>308778</v>
      </c>
      <c r="K13" s="12">
        <f t="shared" si="1"/>
        <v>7222.391432514639</v>
      </c>
      <c r="L13" s="22">
        <f t="shared" si="5"/>
        <v>0.15858905531931913</v>
      </c>
      <c r="M13" s="19">
        <f t="shared" si="2"/>
        <v>0.02800527205124117</v>
      </c>
      <c r="N13" s="9"/>
    </row>
    <row r="14" spans="2:14" ht="16.5" customHeight="1">
      <c r="B14" s="5">
        <v>2010</v>
      </c>
      <c r="C14" s="29">
        <v>36485965838</v>
      </c>
      <c r="D14" s="27">
        <v>3210261</v>
      </c>
      <c r="E14" s="24">
        <f t="shared" si="0"/>
        <v>11365.420393544326</v>
      </c>
      <c r="F14" s="25">
        <f t="shared" si="3"/>
        <v>0.06987707923124614</v>
      </c>
      <c r="G14" s="37">
        <f t="shared" si="4"/>
        <v>0.04580616955928555</v>
      </c>
      <c r="H14" s="16">
        <v>40586657907</v>
      </c>
      <c r="I14" s="14">
        <v>5351873</v>
      </c>
      <c r="J14" s="14">
        <v>286731</v>
      </c>
      <c r="K14" s="12">
        <f t="shared" si="1"/>
        <v>7197.99757298083</v>
      </c>
      <c r="L14" s="22">
        <f t="shared" si="5"/>
        <v>0.03147842334011487</v>
      </c>
      <c r="M14" s="19">
        <f t="shared" si="2"/>
        <v>0.034974081613960775</v>
      </c>
      <c r="N14" s="9"/>
    </row>
    <row r="15" spans="2:14" ht="16.5" customHeight="1">
      <c r="B15" s="5">
        <v>2011</v>
      </c>
      <c r="C15" s="29">
        <v>39373549773</v>
      </c>
      <c r="D15" s="27">
        <v>3354741</v>
      </c>
      <c r="E15" s="24">
        <f t="shared" si="0"/>
        <v>11736.688398001515</v>
      </c>
      <c r="F15" s="25">
        <f t="shared" si="3"/>
        <v>0.07914231866085321</v>
      </c>
      <c r="G15" s="37">
        <f t="shared" si="4"/>
        <v>0.04500568645353135</v>
      </c>
      <c r="H15" s="16">
        <v>42265215266</v>
      </c>
      <c r="I15" s="14">
        <v>5499498</v>
      </c>
      <c r="J15" s="14">
        <v>295667</v>
      </c>
      <c r="K15" s="12">
        <f t="shared" si="1"/>
        <v>7293.185830947005</v>
      </c>
      <c r="L15" s="22">
        <f t="shared" si="5"/>
        <v>0.041357368296897845</v>
      </c>
      <c r="M15" s="19">
        <f t="shared" si="2"/>
        <v>0.027765915109484545</v>
      </c>
      <c r="N15" s="9"/>
    </row>
    <row r="16" spans="2:14" ht="16.5" customHeight="1">
      <c r="B16" s="5">
        <v>2012</v>
      </c>
      <c r="C16" s="29">
        <v>44358737799</v>
      </c>
      <c r="D16" s="27">
        <v>3536802</v>
      </c>
      <c r="E16" s="24">
        <f>C16/D16</f>
        <v>12542.047250312571</v>
      </c>
      <c r="F16" s="25">
        <f>(C16-C15)/C15</f>
        <v>0.12661261315632102</v>
      </c>
      <c r="G16" s="37">
        <f>(D16-D15)/D15</f>
        <v>0.05426976329916378</v>
      </c>
      <c r="H16" s="16">
        <v>43028963249</v>
      </c>
      <c r="I16" s="14">
        <v>5598829</v>
      </c>
      <c r="J16" s="14">
        <v>297680</v>
      </c>
      <c r="K16" s="12">
        <f>H16/(I16+J16)</f>
        <v>7297.3624307196005</v>
      </c>
      <c r="L16" s="22">
        <f>(H16-H15)/H15</f>
        <v>0.01807036775261364</v>
      </c>
      <c r="M16" s="19">
        <f>((I16+J16)-(I15+J15))/(I15+J15)</f>
        <v>0.017487681541422894</v>
      </c>
      <c r="N16" s="10"/>
    </row>
    <row r="17" spans="2:14" ht="16.5" customHeight="1" thickBot="1">
      <c r="B17" s="6">
        <v>2013</v>
      </c>
      <c r="C17" s="30">
        <v>49151877576</v>
      </c>
      <c r="D17" s="28">
        <v>3743259</v>
      </c>
      <c r="E17" s="39">
        <v>13131</v>
      </c>
      <c r="F17" s="26">
        <f>(C17-C16)/C16</f>
        <v>0.10805401629592928</v>
      </c>
      <c r="G17" s="38">
        <f>(D17-D16)/D16</f>
        <v>0.058373920847138175</v>
      </c>
      <c r="H17" s="17">
        <v>44826036151</v>
      </c>
      <c r="I17" s="15">
        <v>5720614</v>
      </c>
      <c r="J17" s="15">
        <v>296487</v>
      </c>
      <c r="K17" s="13">
        <f>H17/(I17+J17)</f>
        <v>7449.772930685392</v>
      </c>
      <c r="L17" s="23">
        <f>(H17-H16)/H16</f>
        <v>0.04176426216919749</v>
      </c>
      <c r="M17" s="20">
        <f>((I17+J17)-(I16+J16))/(I16+J16)</f>
        <v>0.020451423036918964</v>
      </c>
      <c r="N17" s="10"/>
    </row>
    <row r="18" spans="2:12" ht="24.75" customHeight="1">
      <c r="B18" s="40" t="s">
        <v>6</v>
      </c>
      <c r="C18" s="40"/>
      <c r="D18" s="40"/>
      <c r="E18" s="40"/>
      <c r="F18" s="40"/>
      <c r="G18" s="40"/>
      <c r="H18" s="40"/>
      <c r="I18" s="40"/>
      <c r="J18" s="40"/>
      <c r="K18" s="40"/>
      <c r="L18" s="7"/>
    </row>
    <row r="19" spans="2:12" ht="12.75" customHeight="1">
      <c r="B19" s="40" t="s">
        <v>5</v>
      </c>
      <c r="C19" s="40"/>
      <c r="D19" s="40"/>
      <c r="E19" s="40"/>
      <c r="F19" s="40"/>
      <c r="G19" s="40"/>
      <c r="H19" s="40"/>
      <c r="I19" s="40"/>
      <c r="J19" s="40"/>
      <c r="K19" s="8"/>
      <c r="L19" s="8"/>
    </row>
    <row r="20" spans="2:12" ht="17.25" customHeight="1">
      <c r="B20" s="3"/>
      <c r="K20" s="8"/>
      <c r="L20" s="8"/>
    </row>
    <row r="21" spans="2:12" ht="25.5" customHeight="1">
      <c r="B21" s="40" t="s">
        <v>18</v>
      </c>
      <c r="C21" s="40"/>
      <c r="D21" s="40"/>
      <c r="E21" s="40"/>
      <c r="F21" s="40"/>
      <c r="G21" s="40"/>
      <c r="H21" s="40"/>
      <c r="I21" s="40"/>
      <c r="J21" s="40"/>
      <c r="K21" s="8"/>
      <c r="L21" s="8"/>
    </row>
    <row r="22" spans="2:12" ht="12.75">
      <c r="B22" s="3" t="s">
        <v>1</v>
      </c>
      <c r="K22" s="9"/>
      <c r="L22" s="9"/>
    </row>
    <row r="24" ht="12.75">
      <c r="F24" s="11"/>
    </row>
    <row r="36" spans="11:14" ht="12.75">
      <c r="K36" s="4"/>
      <c r="L36" s="4"/>
      <c r="M36" s="4"/>
      <c r="N36" s="4"/>
    </row>
  </sheetData>
  <sheetProtection/>
  <mergeCells count="7">
    <mergeCell ref="B19:J19"/>
    <mergeCell ref="B18:K18"/>
    <mergeCell ref="B21:J21"/>
    <mergeCell ref="C2:G2"/>
    <mergeCell ref="H2:M2"/>
    <mergeCell ref="B1:M1"/>
    <mergeCell ref="B2:B3"/>
  </mergeCells>
  <printOptions/>
  <pageMargins left="0.75" right="0.75" top="1" bottom="1" header="0.5" footer="0.5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Veterans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EIE Desktop Technologies</dc:creator>
  <cp:keywords/>
  <dc:description/>
  <cp:lastModifiedBy>Glasgow, Dorothy</cp:lastModifiedBy>
  <cp:lastPrinted>2013-07-10T17:26:52Z</cp:lastPrinted>
  <dcterms:created xsi:type="dcterms:W3CDTF">2010-12-22T13:32:28Z</dcterms:created>
  <dcterms:modified xsi:type="dcterms:W3CDTF">2014-10-08T18:22:22Z</dcterms:modified>
  <cp:category/>
  <cp:version/>
  <cp:contentType/>
  <cp:contentStatus/>
</cp:coreProperties>
</file>